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1"/>
  </bookViews>
  <sheets>
    <sheet name="finansinės būklės ataskaita" sheetId="1" r:id="rId1"/>
    <sheet name="Lapas1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<sst xmlns="http://schemas.openxmlformats.org/spreadsheetml/2006/main" count="354" uniqueCount="264">
  <si>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</si>
  <si>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</si>
  <si>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</si>
  <si>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</si>
  <si>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</si>
  <si>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</si>
  <si>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</si>
  <si>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</si>
  <si>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</si>
  <si>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</si>
  <si>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</si>
  <si>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</si>
  <si>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</si>
  <si>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</si>
  <si>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</si>
  <si>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</si>
  <si>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</si>
  <si>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</si>
  <si>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</si>
  <si>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</si>
  <si>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</si>
  <si>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</si>
  <si>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</si>
  <si>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</si>
  <si>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</si>
  <si>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</si>
  <si>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</si>
  <si>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</si>
  <si>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</si>
  <si>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</si>
  <si>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</si>
  <si>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</si>
  <si>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</si>
  <si>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</si>
  <si>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</si>
  <si>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</si>
  <si>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</si>
  <si>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</si>
  <si>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</si>
  <si>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</si>
  <si>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</si>
  <si>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</si>
  <si>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</si>
  <si>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</si>
  <si>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</si>
  <si>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</si>
  <si>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</si>
  <si>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</si>
  <si>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</si>
  <si>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</si>
  <si>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</si>
  <si>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</si>
  <si>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</si>
  <si>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</si>
  <si>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</si>
  <si>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</si>
  <si>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</si>
  <si>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</si>
  <si>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</si>
  <si>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</si>
  <si>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</si>
  <si>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</si>
  <si>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</si>
  <si>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</si>
  <si>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</si>
  <si>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</si>
  <si>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</si>
  <si>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</si>
  <si>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</si>
  <si>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</si>
  <si>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</si>
  <si>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</si>
  <si>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</si>
  <si>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</si>
  <si>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</si>
  <si>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</si>
  <si>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</si>
  <si>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</si>
  <si>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</si>
  <si>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</si>
  <si>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</si>
  <si>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</si>
  <si>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</si>
  <si>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</si>
  <si>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</si>
  <si>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</si>
  <si>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</si>
  <si>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</si>
  <si>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</si>
  <si>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</si>
  <si>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</si>
  <si>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</si>
  <si>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</si>
  <si>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</si>
  <si>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</si>
  <si>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</si>
  <si>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</si>
  <si>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</si>
  <si>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</si>
  <si>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</si>
  <si>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</si>
  <si>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</si>
  <si>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</si>
  <si>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</si>
  <si>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</si>
  <si>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</si>
  <si>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</si>
  <si>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</si>
  <si>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</si>
  <si>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</si>
  <si>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</si>
  <si>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</si>
  <si>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</si>
  <si>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</si>
  <si>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</si>
  <si>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</si>
  <si>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</si>
  <si>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</si>
  <si>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</si>
  <si>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</si>
  <si>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</si>
  <si>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</si>
  <si>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</si>
  <si>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</si>
  <si>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</si>
  <si>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</si>
  <si>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</si>
  <si>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</si>
  <si>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</si>
  <si>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                                  ________________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</si>
  <si>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</si>
  <si>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</si>
  <si>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</si>
  <si>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</si>
  <si>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</si>
  <si>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</si>
  <si>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</si>
  <si>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</si>
  <si>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</si>
  <si>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</si>
  <si>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</si>
  <si>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</si>
  <si>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</si>
  <si>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</si>
  <si>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</si>
  <si>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</si>
  <si>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</si>
  <si>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</si>
  <si>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</si>
  <si>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</si>
  <si>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</si>
  <si>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</si>
  <si>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</si>
  <si>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</si>
  <si>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</si>
  <si>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</si>
  <si>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</si>
  <si>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</si>
  <si>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</si>
  <si>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</si>
  <si>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</si>
  <si>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</si>
  <si>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</si>
  <si>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</si>
  <si>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</si>
  <si>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</si>
  <si>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</si>
  <si>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</si>
  <si>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</si>
  <si>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</si>
  <si>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</si>
  <si>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</si>
  <si>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</si>
  <si>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</si>
  <si>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</si>
  <si>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</si>
  <si>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</si>
  <si>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</si>
  <si>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</si>
  <si>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</si>
  <si>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</si>
  <si>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</si>
  <si>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</si>
  <si>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</si>
  <si>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</si>
  <si>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</si>
  <si>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</si>
  <si>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</si>
  <si>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</si>
  <si>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</si>
  <si>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</si>
  <si>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</si>
  <si>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</si>
  <si>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</si>
  <si>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</si>
  <si>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</si>
  <si>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</si>
  <si>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</si>
  <si>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</si>
  <si>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</si>
  <si>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</si>
  <si>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</si>
  <si>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</si>
  <si>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</si>
  <si>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</si>
  <si>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</si>
  <si>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</si>
  <si>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</si>
  <si>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</si>
  <si>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</si>
  <si>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</si>
  <si>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</si>
  <si>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                                                                                                   _____________</t>
  </si>
  <si>
    <t>(teisės aktais įpareigoto pasirašyti asmens pareigų pavadinimas)                            (parašas)</t>
  </si>
  <si>
    <t>1.</t>
  </si>
  <si>
    <t>2.</t>
  </si>
  <si>
    <t>3.</t>
  </si>
  <si>
    <t>4.</t>
  </si>
  <si>
    <t>5.</t>
  </si>
  <si>
    <t>3.1.</t>
  </si>
  <si>
    <t>1.1.</t>
  </si>
  <si>
    <t>1.2.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</si>
  <si>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</si>
  <si>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</si>
  <si>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</si>
  <si>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</si>
  <si>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</si>
  <si>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</si>
  <si>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</si>
  <si>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</si>
  <si>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</si>
  <si>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</si>
  <si>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</si>
  <si>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</si>
  <si>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</si>
  <si>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</si>
  <si>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</si>
  <si>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</si>
  <si>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</si>
  <si>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</si>
  <si>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</si>
  <si>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</si>
  <si>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</si>
  <si>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</si>
  <si>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</si>
  <si>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</si>
  <si>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</si>
  <si>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</si>
  <si>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</si>
  <si>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</si>
  <si>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4.1.</t>
  </si>
  <si>
    <t>4.2.</t>
  </si>
  <si>
    <t>Iš viso finansavimo sumų</t>
  </si>
  <si>
    <t>ALYTAUS R. DAUGŲ VLADO MIRONO  GIMNAZIJA</t>
  </si>
  <si>
    <t>190244044, Alytaus r. sav. Daugai, Pergalės g. 2</t>
  </si>
  <si>
    <t>2012-04-12 Nr.1</t>
  </si>
  <si>
    <t>ALYTAUS R. DAUGŲ VLADO MIRONO GIMNAZIJA</t>
  </si>
  <si>
    <t>Almantas Jakimavičius</t>
  </si>
  <si>
    <t>PAGAL 2017 M.KOVO 31 D. DUOMENIS</t>
  </si>
  <si>
    <t>PAGAL 2017 M. BIRŽELIO 30 D. DUOMENIS</t>
  </si>
  <si>
    <t>2017-07-12Nr.2</t>
  </si>
  <si>
    <r>
      <t xml:space="preserve">Pateikimo valiuta ir tikslumas: </t>
    </r>
    <r>
      <rPr>
        <i/>
        <sz val="11"/>
        <rFont val="TimesNewRoman,Bold"/>
        <family val="0"/>
      </rPr>
      <t>tūkstančiais eurų</t>
    </r>
  </si>
  <si>
    <t>Vyr. buhalterė</t>
  </si>
  <si>
    <t>Vida Strobeikienė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</si>
</sst>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 quotePrefix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26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0">
      <selection activeCell="F94" sqref="F94"/>
    </sheetView>
  </sheetViews>
  <sheetFormatPr defaultColWidth="9.140625" defaultRowHeight="1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50" t="s">
        <v>0</v>
      </c>
      <c r="F2" s="151"/>
      <c r="G2" s="151"/>
    </row>
    <row r="3" spans="5:7" ht="12.75">
      <c r="E3" s="152" t="s">
        <v>1</v>
      </c>
      <c r="F3" s="153"/>
      <c r="G3" s="153"/>
    </row>
    <row r="5" spans="1:7" ht="12.75">
      <c r="A5" s="144" t="s">
        <v>2</v>
      </c>
      <c r="B5" s="145"/>
      <c r="C5" s="145"/>
      <c r="D5" s="145"/>
      <c r="E5" s="145"/>
      <c r="F5" s="154"/>
      <c r="G5" s="154"/>
    </row>
    <row r="6" spans="1:7" ht="12.75">
      <c r="A6" s="155"/>
      <c r="B6" s="155"/>
      <c r="C6" s="155"/>
      <c r="D6" s="155"/>
      <c r="E6" s="155"/>
      <c r="F6" s="155"/>
      <c r="G6" s="155"/>
    </row>
    <row r="7" spans="1:7" ht="14.25">
      <c r="A7" s="147" t="s">
        <v>253</v>
      </c>
      <c r="B7" s="156"/>
      <c r="C7" s="156"/>
      <c r="D7" s="156"/>
      <c r="E7" s="156"/>
      <c r="F7" s="154"/>
      <c r="G7" s="154"/>
    </row>
    <row r="8" spans="1:7" ht="14.25">
      <c r="A8" s="147" t="s">
        <v>3</v>
      </c>
      <c r="B8" s="156"/>
      <c r="C8" s="156"/>
      <c r="D8" s="156"/>
      <c r="E8" s="156"/>
      <c r="F8" s="154"/>
      <c r="G8" s="154"/>
    </row>
    <row r="9" spans="1:7" ht="12.75" customHeight="1">
      <c r="A9" s="147" t="s">
        <v>254</v>
      </c>
      <c r="B9" s="156"/>
      <c r="C9" s="156"/>
      <c r="D9" s="156"/>
      <c r="E9" s="156"/>
      <c r="F9" s="154"/>
      <c r="G9" s="154"/>
    </row>
    <row r="10" spans="1:7" ht="12.75">
      <c r="A10" s="135" t="s">
        <v>4</v>
      </c>
      <c r="B10" s="136"/>
      <c r="C10" s="136"/>
      <c r="D10" s="136"/>
      <c r="E10" s="136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5" ht="14.25">
      <c r="A12" s="158"/>
      <c r="B12" s="154"/>
      <c r="C12" s="154"/>
      <c r="D12" s="154"/>
      <c r="E12" s="154"/>
    </row>
    <row r="13" spans="1:7" ht="12.75">
      <c r="A13" s="144" t="s">
        <v>5</v>
      </c>
      <c r="B13" s="145"/>
      <c r="C13" s="145"/>
      <c r="D13" s="145"/>
      <c r="E13" s="145"/>
      <c r="F13" s="146"/>
      <c r="G13" s="146"/>
    </row>
    <row r="14" spans="1:7" ht="12.75">
      <c r="A14" s="144" t="s">
        <v>258</v>
      </c>
      <c r="B14" s="145"/>
      <c r="C14" s="145"/>
      <c r="D14" s="145"/>
      <c r="E14" s="145"/>
      <c r="F14" s="146"/>
      <c r="G14" s="146"/>
    </row>
    <row r="15" spans="1:7" ht="12.75">
      <c r="A15" s="6"/>
      <c r="B15" s="7"/>
      <c r="C15" s="7"/>
      <c r="D15" s="7"/>
      <c r="E15" s="7"/>
      <c r="F15" s="8"/>
      <c r="G15" s="8"/>
    </row>
    <row r="16" spans="1:7" ht="12.75">
      <c r="A16" s="147" t="s">
        <v>255</v>
      </c>
      <c r="B16" s="148"/>
      <c r="C16" s="148"/>
      <c r="D16" s="148"/>
      <c r="E16" s="148"/>
      <c r="F16" s="149"/>
      <c r="G16" s="149"/>
    </row>
    <row r="17" spans="1:7" ht="12.75">
      <c r="A17" s="147" t="s">
        <v>6</v>
      </c>
      <c r="B17" s="147"/>
      <c r="C17" s="147"/>
      <c r="D17" s="147"/>
      <c r="E17" s="147"/>
      <c r="F17" s="149"/>
      <c r="G17" s="149"/>
    </row>
    <row r="18" spans="1:7" ht="12.75" customHeight="1">
      <c r="A18" s="6"/>
      <c r="B18" s="9"/>
      <c r="C18" s="9"/>
      <c r="D18" s="159" t="s">
        <v>7</v>
      </c>
      <c r="E18" s="159"/>
      <c r="F18" s="159"/>
      <c r="G18" s="159"/>
    </row>
    <row r="19" spans="1:7" ht="67.5" customHeight="1">
      <c r="A19" s="10" t="s">
        <v>8</v>
      </c>
      <c r="B19" s="160" t="s">
        <v>9</v>
      </c>
      <c r="C19" s="161"/>
      <c r="D19" s="162"/>
      <c r="E19" s="11" t="s">
        <v>10</v>
      </c>
      <c r="F19" s="12" t="s">
        <v>11</v>
      </c>
      <c r="G19" s="12" t="s">
        <v>12</v>
      </c>
    </row>
    <row r="20" spans="1:7" s="5" customFormat="1" ht="12.75" customHeight="1">
      <c r="A20" s="12" t="s">
        <v>13</v>
      </c>
      <c r="B20" s="13" t="s">
        <v>14</v>
      </c>
      <c r="C20" s="14"/>
      <c r="D20" s="15"/>
      <c r="E20" s="16"/>
      <c r="F20" s="17">
        <f>F21+F27</f>
        <v>669141.64</v>
      </c>
      <c r="G20" s="17">
        <f>G21+G27</f>
        <v>676321.01</v>
      </c>
    </row>
    <row r="21" spans="1:7" s="5" customFormat="1" ht="12.75" customHeight="1">
      <c r="A21" s="18" t="s">
        <v>15</v>
      </c>
      <c r="B21" s="19" t="s">
        <v>16</v>
      </c>
      <c r="C21" s="20"/>
      <c r="D21" s="21"/>
      <c r="E21" s="16"/>
      <c r="F21" s="17">
        <f>SUM(F22:F25)</f>
        <v>0</v>
      </c>
      <c r="G21" s="17">
        <f>SUM(G22:G25)</f>
        <v>0</v>
      </c>
    </row>
    <row r="22" spans="1:7" s="5" customFormat="1" ht="12.75" customHeight="1">
      <c r="A22" s="22" t="s">
        <v>17</v>
      </c>
      <c r="B22" s="23"/>
      <c r="C22" s="24" t="s">
        <v>18</v>
      </c>
      <c r="D22" s="25"/>
      <c r="E22" s="26"/>
      <c r="F22" s="17"/>
      <c r="G22" s="17"/>
    </row>
    <row r="23" spans="1:7" s="5" customFormat="1" ht="12.75" customHeight="1">
      <c r="A23" s="22" t="s">
        <v>19</v>
      </c>
      <c r="B23" s="23"/>
      <c r="C23" s="24" t="s">
        <v>20</v>
      </c>
      <c r="D23" s="27"/>
      <c r="E23" s="28"/>
      <c r="F23" s="17"/>
      <c r="G23" s="17"/>
    </row>
    <row r="24" spans="1:7" s="5" customFormat="1" ht="12.75" customHeight="1">
      <c r="A24" s="22" t="s">
        <v>21</v>
      </c>
      <c r="B24" s="23"/>
      <c r="C24" s="24" t="s">
        <v>22</v>
      </c>
      <c r="D24" s="27"/>
      <c r="E24" s="28"/>
      <c r="F24" s="17"/>
      <c r="G24" s="17"/>
    </row>
    <row r="25" spans="1:7" s="5" customFormat="1" ht="12.75" customHeight="1">
      <c r="A25" s="22" t="s">
        <v>23</v>
      </c>
      <c r="B25" s="23"/>
      <c r="C25" s="24" t="s">
        <v>24</v>
      </c>
      <c r="D25" s="27"/>
      <c r="E25" s="29"/>
      <c r="F25" s="17"/>
      <c r="G25" s="17"/>
    </row>
    <row r="26" spans="1:7" s="5" customFormat="1" ht="12.75" customHeight="1">
      <c r="A26" s="30" t="s">
        <v>25</v>
      </c>
      <c r="B26" s="23"/>
      <c r="C26" s="31" t="s">
        <v>26</v>
      </c>
      <c r="D26" s="25"/>
      <c r="E26" s="29"/>
      <c r="F26" s="17"/>
      <c r="G26" s="17"/>
    </row>
    <row r="27" spans="1:7" s="5" customFormat="1" ht="12.75" customHeight="1">
      <c r="A27" s="32" t="s">
        <v>27</v>
      </c>
      <c r="B27" s="33" t="s">
        <v>28</v>
      </c>
      <c r="C27" s="34"/>
      <c r="D27" s="35"/>
      <c r="E27" s="29"/>
      <c r="F27" s="17">
        <f>SUM(F29:F37)</f>
        <v>669141.64</v>
      </c>
      <c r="G27" s="17">
        <f>SUM(G29:G37)</f>
        <v>676321.01</v>
      </c>
    </row>
    <row r="28" spans="1:7" s="5" customFormat="1" ht="12.75" customHeight="1">
      <c r="A28" s="22" t="s">
        <v>29</v>
      </c>
      <c r="B28" s="23"/>
      <c r="C28" s="24" t="s">
        <v>30</v>
      </c>
      <c r="D28" s="27"/>
      <c r="E28" s="28"/>
      <c r="F28" s="17"/>
      <c r="G28" s="17"/>
    </row>
    <row r="29" spans="1:7" s="5" customFormat="1" ht="12.75" customHeight="1">
      <c r="A29" s="22" t="s">
        <v>31</v>
      </c>
      <c r="B29" s="23"/>
      <c r="C29" s="24" t="s">
        <v>32</v>
      </c>
      <c r="D29" s="27"/>
      <c r="E29" s="28"/>
      <c r="F29" s="17">
        <v>659969.89</v>
      </c>
      <c r="G29" s="17">
        <v>665354.49</v>
      </c>
    </row>
    <row r="30" spans="1:7" s="5" customFormat="1" ht="12.75" customHeight="1">
      <c r="A30" s="22" t="s">
        <v>33</v>
      </c>
      <c r="B30" s="23"/>
      <c r="C30" s="24" t="s">
        <v>34</v>
      </c>
      <c r="D30" s="27"/>
      <c r="E30" s="28"/>
      <c r="F30" s="17">
        <v>0</v>
      </c>
      <c r="G30" s="17"/>
    </row>
    <row r="31" spans="1:7" s="5" customFormat="1" ht="12.75" customHeight="1">
      <c r="A31" s="22" t="s">
        <v>35</v>
      </c>
      <c r="B31" s="23"/>
      <c r="C31" s="24" t="s">
        <v>36</v>
      </c>
      <c r="D31" s="27"/>
      <c r="E31" s="28"/>
      <c r="F31" s="17"/>
      <c r="G31" s="17"/>
    </row>
    <row r="32" spans="1:7" s="5" customFormat="1" ht="12.75" customHeight="1">
      <c r="A32" s="22" t="s">
        <v>37</v>
      </c>
      <c r="B32" s="23"/>
      <c r="C32" s="24" t="s">
        <v>38</v>
      </c>
      <c r="D32" s="27"/>
      <c r="E32" s="28"/>
      <c r="F32" s="17">
        <v>0</v>
      </c>
      <c r="G32" s="17"/>
    </row>
    <row r="33" spans="1:7" s="5" customFormat="1" ht="12.75" customHeight="1">
      <c r="A33" s="22" t="s">
        <v>39</v>
      </c>
      <c r="B33" s="23"/>
      <c r="C33" s="24" t="s">
        <v>40</v>
      </c>
      <c r="D33" s="27"/>
      <c r="E33" s="28"/>
      <c r="F33" s="17">
        <v>0</v>
      </c>
      <c r="G33" s="17"/>
    </row>
    <row r="34" spans="1:7" s="5" customFormat="1" ht="12.75" customHeight="1">
      <c r="A34" s="22" t="s">
        <v>41</v>
      </c>
      <c r="B34" s="23"/>
      <c r="C34" s="24" t="s">
        <v>42</v>
      </c>
      <c r="D34" s="27"/>
      <c r="E34" s="28"/>
      <c r="F34" s="17"/>
      <c r="G34" s="17"/>
    </row>
    <row r="35" spans="1:7" s="5" customFormat="1" ht="12.75" customHeight="1">
      <c r="A35" s="22" t="s">
        <v>43</v>
      </c>
      <c r="B35" s="23"/>
      <c r="C35" s="24" t="s">
        <v>44</v>
      </c>
      <c r="D35" s="27"/>
      <c r="E35" s="28"/>
      <c r="F35" s="17">
        <v>9171.75</v>
      </c>
      <c r="G35" s="17">
        <v>10966.52</v>
      </c>
    </row>
    <row r="36" spans="1:7" s="5" customFormat="1" ht="12.75" customHeight="1">
      <c r="A36" s="22" t="s">
        <v>45</v>
      </c>
      <c r="B36" s="36"/>
      <c r="C36" s="37" t="s">
        <v>46</v>
      </c>
      <c r="D36" s="38"/>
      <c r="E36" s="28"/>
      <c r="F36" s="17"/>
      <c r="G36" s="17"/>
    </row>
    <row r="37" spans="1:7" s="5" customFormat="1" ht="12.75" customHeight="1">
      <c r="A37" s="22" t="s">
        <v>47</v>
      </c>
      <c r="B37" s="23"/>
      <c r="C37" s="24" t="s">
        <v>48</v>
      </c>
      <c r="D37" s="27"/>
      <c r="E37" s="29"/>
      <c r="F37" s="17"/>
      <c r="G37" s="17"/>
    </row>
    <row r="38" spans="1:7" s="5" customFormat="1" ht="12.75" customHeight="1">
      <c r="A38" s="18" t="s">
        <v>49</v>
      </c>
      <c r="B38" s="39" t="s">
        <v>50</v>
      </c>
      <c r="C38" s="39"/>
      <c r="D38" s="29"/>
      <c r="E38" s="29"/>
      <c r="F38" s="17"/>
      <c r="G38" s="17"/>
    </row>
    <row r="39" spans="1:7" s="73" customFormat="1" ht="12.75" customHeight="1">
      <c r="A39" s="40" t="s">
        <v>51</v>
      </c>
      <c r="B39" s="41" t="s">
        <v>52</v>
      </c>
      <c r="C39" s="41"/>
      <c r="D39" s="42"/>
      <c r="E39" s="43"/>
      <c r="F39" s="44"/>
      <c r="G39" s="44"/>
    </row>
    <row r="40" spans="1:7" s="5" customFormat="1" ht="12.75" customHeight="1">
      <c r="A40" s="12" t="s">
        <v>53</v>
      </c>
      <c r="B40" s="13" t="s">
        <v>54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55</v>
      </c>
      <c r="B41" s="45" t="s">
        <v>56</v>
      </c>
      <c r="C41" s="46"/>
      <c r="D41" s="47"/>
      <c r="E41" s="29"/>
      <c r="F41" s="17">
        <f>F42+F48+F49+F56+F57</f>
        <v>270325.31</v>
      </c>
      <c r="G41" s="17">
        <f>G42+G48+G49+G56+G57</f>
        <v>45554.47</v>
      </c>
    </row>
    <row r="42" spans="1:7" s="5" customFormat="1" ht="12.75" customHeight="1">
      <c r="A42" s="40" t="s">
        <v>15</v>
      </c>
      <c r="B42" s="48" t="s">
        <v>57</v>
      </c>
      <c r="C42" s="49"/>
      <c r="D42" s="50"/>
      <c r="E42" s="29"/>
      <c r="F42" s="17">
        <f>SUM(F43:F47)</f>
        <v>2576.5</v>
      </c>
      <c r="G42" s="17">
        <f>SUM(G43:G47)</f>
        <v>760.76</v>
      </c>
    </row>
    <row r="43" spans="1:7" s="5" customFormat="1" ht="12.75" customHeight="1">
      <c r="A43" s="51" t="s">
        <v>17</v>
      </c>
      <c r="B43" s="36"/>
      <c r="C43" s="37" t="s">
        <v>58</v>
      </c>
      <c r="D43" s="38"/>
      <c r="E43" s="28"/>
      <c r="F43" s="17"/>
      <c r="G43" s="17"/>
    </row>
    <row r="44" spans="1:7" s="5" customFormat="1" ht="12.75" customHeight="1">
      <c r="A44" s="51" t="s">
        <v>19</v>
      </c>
      <c r="B44" s="36"/>
      <c r="C44" s="37" t="s">
        <v>59</v>
      </c>
      <c r="D44" s="38"/>
      <c r="E44" s="28"/>
      <c r="F44" s="17">
        <v>2576.5</v>
      </c>
      <c r="G44" s="17">
        <v>760.76</v>
      </c>
    </row>
    <row r="45" spans="1:7" s="5" customFormat="1" ht="12.75">
      <c r="A45" s="51" t="s">
        <v>21</v>
      </c>
      <c r="B45" s="36"/>
      <c r="C45" s="37" t="s">
        <v>60</v>
      </c>
      <c r="D45" s="38"/>
      <c r="E45" s="28"/>
      <c r="F45" s="17"/>
      <c r="G45" s="17"/>
    </row>
    <row r="46" spans="1:7" s="5" customFormat="1" ht="12.75">
      <c r="A46" s="51" t="s">
        <v>23</v>
      </c>
      <c r="B46" s="36"/>
      <c r="C46" s="37" t="s">
        <v>61</v>
      </c>
      <c r="D46" s="38"/>
      <c r="E46" s="28"/>
      <c r="F46" s="17"/>
      <c r="G46" s="17"/>
    </row>
    <row r="47" spans="1:7" s="5" customFormat="1" ht="12.75" customHeight="1">
      <c r="A47" s="51" t="s">
        <v>25</v>
      </c>
      <c r="B47" s="46"/>
      <c r="C47" s="163" t="s">
        <v>62</v>
      </c>
      <c r="D47" s="143"/>
      <c r="E47" s="28"/>
      <c r="F47" s="17"/>
      <c r="G47" s="17"/>
    </row>
    <row r="48" spans="1:7" s="5" customFormat="1" ht="12.75" customHeight="1">
      <c r="A48" s="40" t="s">
        <v>27</v>
      </c>
      <c r="B48" s="52" t="s">
        <v>63</v>
      </c>
      <c r="C48" s="53"/>
      <c r="D48" s="54"/>
      <c r="E48" s="29"/>
      <c r="F48" s="17"/>
      <c r="G48" s="17"/>
    </row>
    <row r="49" spans="1:7" s="5" customFormat="1" ht="12.75" customHeight="1">
      <c r="A49" s="40" t="s">
        <v>49</v>
      </c>
      <c r="B49" s="48" t="s">
        <v>64</v>
      </c>
      <c r="C49" s="49"/>
      <c r="D49" s="50"/>
      <c r="E49" s="29"/>
      <c r="F49" s="17">
        <f>SUM(F50:F55)</f>
        <v>260536.49</v>
      </c>
      <c r="G49" s="17">
        <v>32372.66</v>
      </c>
    </row>
    <row r="50" spans="1:7" s="5" customFormat="1" ht="12.75" customHeight="1">
      <c r="A50" s="51" t="s">
        <v>65</v>
      </c>
      <c r="B50" s="49"/>
      <c r="C50" s="55" t="s">
        <v>66</v>
      </c>
      <c r="D50" s="56"/>
      <c r="E50" s="29"/>
      <c r="F50" s="17"/>
      <c r="G50" s="17"/>
    </row>
    <row r="51" spans="1:7" s="5" customFormat="1" ht="12.75" customHeight="1">
      <c r="A51" s="57" t="s">
        <v>67</v>
      </c>
      <c r="B51" s="36"/>
      <c r="C51" s="37" t="s">
        <v>68</v>
      </c>
      <c r="D51" s="58"/>
      <c r="E51" s="59"/>
      <c r="F51" s="60"/>
      <c r="G51" s="60"/>
    </row>
    <row r="52" spans="1:7" s="5" customFormat="1" ht="12.75" customHeight="1">
      <c r="A52" s="51" t="s">
        <v>69</v>
      </c>
      <c r="B52" s="36"/>
      <c r="C52" s="37" t="s">
        <v>70</v>
      </c>
      <c r="D52" s="38"/>
      <c r="E52" s="61"/>
      <c r="F52" s="17"/>
      <c r="G52" s="17"/>
    </row>
    <row r="53" spans="1:7" s="5" customFormat="1" ht="12.75" customHeight="1">
      <c r="A53" s="51" t="s">
        <v>71</v>
      </c>
      <c r="B53" s="36"/>
      <c r="C53" s="163" t="s">
        <v>72</v>
      </c>
      <c r="D53" s="143"/>
      <c r="E53" s="61"/>
      <c r="F53" s="17"/>
      <c r="G53" s="17"/>
    </row>
    <row r="54" spans="1:7" s="5" customFormat="1" ht="12.75" customHeight="1">
      <c r="A54" s="51" t="s">
        <v>73</v>
      </c>
      <c r="B54" s="36"/>
      <c r="C54" s="37" t="s">
        <v>74</v>
      </c>
      <c r="D54" s="38"/>
      <c r="E54" s="61"/>
      <c r="F54" s="17">
        <v>177339</v>
      </c>
      <c r="G54" s="17">
        <v>167.88</v>
      </c>
    </row>
    <row r="55" spans="1:7" s="5" customFormat="1" ht="12.75" customHeight="1">
      <c r="A55" s="51" t="s">
        <v>75</v>
      </c>
      <c r="B55" s="36"/>
      <c r="C55" s="37" t="s">
        <v>76</v>
      </c>
      <c r="D55" s="38"/>
      <c r="E55" s="29"/>
      <c r="F55" s="17">
        <v>83197.49</v>
      </c>
      <c r="G55" s="17">
        <v>32204.78</v>
      </c>
    </row>
    <row r="56" spans="1:7" s="5" customFormat="1" ht="12.75" customHeight="1">
      <c r="A56" s="40" t="s">
        <v>51</v>
      </c>
      <c r="B56" s="41" t="s">
        <v>77</v>
      </c>
      <c r="C56" s="41"/>
      <c r="D56" s="42"/>
      <c r="E56" s="61"/>
      <c r="F56" s="17"/>
      <c r="G56" s="17"/>
    </row>
    <row r="57" spans="1:7" s="5" customFormat="1" ht="12.75" customHeight="1">
      <c r="A57" s="40" t="s">
        <v>78</v>
      </c>
      <c r="B57" s="41" t="s">
        <v>79</v>
      </c>
      <c r="C57" s="41"/>
      <c r="D57" s="42"/>
      <c r="E57" s="29"/>
      <c r="F57" s="17">
        <v>7212.32</v>
      </c>
      <c r="G57" s="17">
        <v>12421.05</v>
      </c>
    </row>
    <row r="58" spans="1:7" s="5" customFormat="1" ht="12.75" customHeight="1">
      <c r="A58" s="18"/>
      <c r="B58" s="33" t="s">
        <v>80</v>
      </c>
      <c r="C58" s="34"/>
      <c r="D58" s="35"/>
      <c r="E58" s="29"/>
      <c r="F58" s="17">
        <f>F20+F41</f>
        <v>939466.95</v>
      </c>
      <c r="G58" s="17">
        <f>G20+G41</f>
        <v>721875.48</v>
      </c>
    </row>
    <row r="59" spans="1:7" s="5" customFormat="1" ht="12.75" customHeight="1">
      <c r="A59" s="12" t="s">
        <v>81</v>
      </c>
      <c r="B59" s="13" t="s">
        <v>82</v>
      </c>
      <c r="C59" s="13"/>
      <c r="D59" s="62"/>
      <c r="E59" s="29"/>
      <c r="F59" s="17">
        <f>SUM(F61:F63)</f>
        <v>29985.960000000003</v>
      </c>
      <c r="G59" s="17">
        <f>SUM(G61:G63)</f>
        <v>689502.8200000001</v>
      </c>
    </row>
    <row r="60" spans="1:7" s="5" customFormat="1" ht="12.75" customHeight="1">
      <c r="A60" s="18" t="s">
        <v>15</v>
      </c>
      <c r="B60" s="39" t="s">
        <v>83</v>
      </c>
      <c r="C60" s="39"/>
      <c r="D60" s="29"/>
      <c r="E60" s="29"/>
      <c r="F60" s="17">
        <f>64806.95+2685.39</f>
        <v>67492.34</v>
      </c>
      <c r="G60" s="17"/>
    </row>
    <row r="61" spans="1:7" s="5" customFormat="1" ht="12.75" customHeight="1">
      <c r="A61" s="32" t="s">
        <v>27</v>
      </c>
      <c r="B61" s="33" t="s">
        <v>84</v>
      </c>
      <c r="C61" s="34"/>
      <c r="D61" s="35"/>
      <c r="E61" s="63"/>
      <c r="F61" s="64">
        <v>28127.74</v>
      </c>
      <c r="G61" s="64">
        <v>677081.77</v>
      </c>
    </row>
    <row r="62" spans="1:7" s="5" customFormat="1" ht="12.75" customHeight="1">
      <c r="A62" s="18" t="s">
        <v>49</v>
      </c>
      <c r="B62" s="138" t="s">
        <v>85</v>
      </c>
      <c r="C62" s="139"/>
      <c r="D62" s="140"/>
      <c r="E62" s="29"/>
      <c r="F62" s="17"/>
      <c r="G62" s="17">
        <v>5172.24</v>
      </c>
    </row>
    <row r="63" spans="1:7" s="5" customFormat="1" ht="12.75" customHeight="1">
      <c r="A63" s="18" t="s">
        <v>86</v>
      </c>
      <c r="B63" s="39" t="s">
        <v>87</v>
      </c>
      <c r="C63" s="23"/>
      <c r="D63" s="16"/>
      <c r="E63" s="29"/>
      <c r="F63" s="17">
        <v>1858.22</v>
      </c>
      <c r="G63" s="17">
        <v>7248.81</v>
      </c>
    </row>
    <row r="64" spans="1:7" s="5" customFormat="1" ht="12.75" customHeight="1">
      <c r="A64" s="12" t="s">
        <v>88</v>
      </c>
      <c r="B64" s="13" t="s">
        <v>89</v>
      </c>
      <c r="C64" s="14"/>
      <c r="D64" s="15"/>
      <c r="E64" s="29"/>
      <c r="F64" s="17">
        <f>F65+F69</f>
        <v>177339</v>
      </c>
      <c r="G64" s="17">
        <f>G65+G69</f>
        <v>32372.66</v>
      </c>
    </row>
    <row r="65" spans="1:7" s="5" customFormat="1" ht="12.75" customHeight="1">
      <c r="A65" s="18" t="s">
        <v>15</v>
      </c>
      <c r="B65" s="19" t="s">
        <v>90</v>
      </c>
      <c r="C65" s="65"/>
      <c r="D65" s="66"/>
      <c r="E65" s="29"/>
      <c r="F65" s="17"/>
      <c r="G65" s="17"/>
    </row>
    <row r="66" spans="1:7" s="5" customFormat="1" ht="12.75">
      <c r="A66" s="22" t="s">
        <v>17</v>
      </c>
      <c r="B66" s="67"/>
      <c r="C66" s="24" t="s">
        <v>91</v>
      </c>
      <c r="D66" s="68"/>
      <c r="E66" s="61"/>
      <c r="F66" s="17"/>
      <c r="G66" s="17"/>
    </row>
    <row r="67" spans="1:7" s="5" customFormat="1" ht="12.75" customHeight="1">
      <c r="A67" s="22" t="s">
        <v>19</v>
      </c>
      <c r="B67" s="23"/>
      <c r="C67" s="24" t="s">
        <v>92</v>
      </c>
      <c r="D67" s="27"/>
      <c r="E67" s="29"/>
      <c r="F67" s="17"/>
      <c r="G67" s="17"/>
    </row>
    <row r="68" spans="1:7" s="5" customFormat="1" ht="12.75" customHeight="1">
      <c r="A68" s="22" t="s">
        <v>93</v>
      </c>
      <c r="B68" s="23"/>
      <c r="C68" s="24" t="s">
        <v>94</v>
      </c>
      <c r="D68" s="27"/>
      <c r="E68" s="69"/>
      <c r="F68" s="17"/>
      <c r="G68" s="17"/>
    </row>
    <row r="69" spans="1:7" s="73" customFormat="1" ht="12.75" customHeight="1">
      <c r="A69" s="40" t="s">
        <v>27</v>
      </c>
      <c r="B69" s="70" t="s">
        <v>95</v>
      </c>
      <c r="C69" s="71"/>
      <c r="D69" s="72"/>
      <c r="E69" s="42"/>
      <c r="F69" s="44">
        <v>177339</v>
      </c>
      <c r="G69" s="44">
        <v>32372.66</v>
      </c>
    </row>
    <row r="70" spans="1:7" s="5" customFormat="1" ht="12.75" customHeight="1">
      <c r="A70" s="22" t="s">
        <v>29</v>
      </c>
      <c r="B70" s="23"/>
      <c r="C70" s="24" t="s">
        <v>96</v>
      </c>
      <c r="D70" s="25"/>
      <c r="E70" s="29"/>
      <c r="F70" s="17"/>
      <c r="G70" s="17"/>
    </row>
    <row r="71" spans="1:7" s="5" customFormat="1" ht="12.75" customHeight="1">
      <c r="A71" s="22" t="s">
        <v>31</v>
      </c>
      <c r="B71" s="67"/>
      <c r="C71" s="24" t="s">
        <v>97</v>
      </c>
      <c r="D71" s="68"/>
      <c r="E71" s="61"/>
      <c r="F71" s="17"/>
      <c r="G71" s="17"/>
    </row>
    <row r="72" spans="1:7" s="5" customFormat="1" ht="12.75">
      <c r="A72" s="22" t="s">
        <v>33</v>
      </c>
      <c r="B72" s="67"/>
      <c r="C72" s="24" t="s">
        <v>98</v>
      </c>
      <c r="D72" s="68"/>
      <c r="E72" s="61"/>
      <c r="F72" s="17"/>
      <c r="G72" s="17"/>
    </row>
    <row r="73" spans="1:7" s="5" customFormat="1" ht="12.75">
      <c r="A73" s="74" t="s">
        <v>35</v>
      </c>
      <c r="B73" s="49"/>
      <c r="C73" s="75" t="s">
        <v>99</v>
      </c>
      <c r="D73" s="56"/>
      <c r="E73" s="61"/>
      <c r="F73" s="17"/>
      <c r="G73" s="17"/>
    </row>
    <row r="74" spans="1:7" s="5" customFormat="1" ht="12.75">
      <c r="A74" s="18" t="s">
        <v>37</v>
      </c>
      <c r="B74" s="31"/>
      <c r="C74" s="31" t="s">
        <v>100</v>
      </c>
      <c r="D74" s="25"/>
      <c r="E74" s="76"/>
      <c r="F74" s="17"/>
      <c r="G74" s="17"/>
    </row>
    <row r="75" spans="1:7" s="5" customFormat="1" ht="12.75" customHeight="1">
      <c r="A75" s="77" t="s">
        <v>39</v>
      </c>
      <c r="B75" s="71"/>
      <c r="C75" s="78" t="s">
        <v>101</v>
      </c>
      <c r="D75" s="79"/>
      <c r="E75" s="29"/>
      <c r="F75" s="17">
        <f>SUM(F76:F77)</f>
        <v>0</v>
      </c>
      <c r="G75" s="17"/>
    </row>
    <row r="76" spans="1:7" s="5" customFormat="1" ht="12.75" customHeight="1">
      <c r="A76" s="51" t="s">
        <v>102</v>
      </c>
      <c r="B76" s="36"/>
      <c r="C76" s="58"/>
      <c r="D76" s="38" t="s">
        <v>103</v>
      </c>
      <c r="E76" s="61"/>
      <c r="F76" s="17"/>
      <c r="G76" s="17"/>
    </row>
    <row r="77" spans="1:7" s="5" customFormat="1" ht="12.75" customHeight="1">
      <c r="A77" s="51" t="s">
        <v>104</v>
      </c>
      <c r="B77" s="36"/>
      <c r="C77" s="58"/>
      <c r="D77" s="38" t="s">
        <v>105</v>
      </c>
      <c r="E77" s="28"/>
      <c r="F77" s="17"/>
      <c r="G77" s="17"/>
    </row>
    <row r="78" spans="1:7" s="5" customFormat="1" ht="12.75" customHeight="1">
      <c r="A78" s="51" t="s">
        <v>41</v>
      </c>
      <c r="B78" s="53"/>
      <c r="C78" s="80" t="s">
        <v>106</v>
      </c>
      <c r="D78" s="81"/>
      <c r="E78" s="28"/>
      <c r="F78" s="17"/>
      <c r="G78" s="17"/>
    </row>
    <row r="79" spans="1:7" s="5" customFormat="1" ht="12.75" customHeight="1">
      <c r="A79" s="51" t="s">
        <v>43</v>
      </c>
      <c r="B79" s="82"/>
      <c r="C79" s="37" t="s">
        <v>107</v>
      </c>
      <c r="D79" s="83"/>
      <c r="E79" s="61"/>
      <c r="F79" s="17"/>
      <c r="G79" s="17"/>
    </row>
    <row r="80" spans="1:7" s="5" customFormat="1" ht="12.75" customHeight="1">
      <c r="A80" s="51" t="s">
        <v>45</v>
      </c>
      <c r="B80" s="23"/>
      <c r="C80" s="24" t="s">
        <v>108</v>
      </c>
      <c r="D80" s="27"/>
      <c r="E80" s="61"/>
      <c r="F80" s="17">
        <v>83197.49</v>
      </c>
      <c r="G80" s="17">
        <v>5549.15</v>
      </c>
    </row>
    <row r="81" spans="1:7" s="5" customFormat="1" ht="12.75" customHeight="1">
      <c r="A81" s="51" t="s">
        <v>47</v>
      </c>
      <c r="B81" s="23"/>
      <c r="C81" s="24" t="s">
        <v>109</v>
      </c>
      <c r="D81" s="27"/>
      <c r="E81" s="61"/>
      <c r="F81" s="17"/>
      <c r="G81" s="17"/>
    </row>
    <row r="82" spans="1:7" s="5" customFormat="1" ht="12.75" customHeight="1">
      <c r="A82" s="22" t="s">
        <v>110</v>
      </c>
      <c r="B82" s="36"/>
      <c r="C82" s="37" t="s">
        <v>111</v>
      </c>
      <c r="D82" s="38"/>
      <c r="E82" s="61"/>
      <c r="F82" s="17">
        <v>1473350</v>
      </c>
      <c r="G82" s="17">
        <v>26655.63</v>
      </c>
    </row>
    <row r="83" spans="1:7" s="5" customFormat="1" ht="12.75" customHeight="1">
      <c r="A83" s="22" t="s">
        <v>112</v>
      </c>
      <c r="B83" s="23"/>
      <c r="C83" s="24" t="s">
        <v>113</v>
      </c>
      <c r="D83" s="27"/>
      <c r="E83" s="69"/>
      <c r="F83" s="17"/>
      <c r="G83" s="17"/>
    </row>
    <row r="84" spans="1:7" s="5" customFormat="1" ht="12.75" customHeight="1">
      <c r="A84" s="12" t="s">
        <v>114</v>
      </c>
      <c r="B84" s="84" t="s">
        <v>115</v>
      </c>
      <c r="C84" s="85"/>
      <c r="D84" s="86"/>
      <c r="E84" s="69"/>
      <c r="F84" s="17"/>
      <c r="G84" s="17">
        <v>0</v>
      </c>
    </row>
    <row r="85" spans="1:7" s="5" customFormat="1" ht="12.75" customHeight="1">
      <c r="A85" s="18" t="s">
        <v>15</v>
      </c>
      <c r="B85" s="39" t="s">
        <v>116</v>
      </c>
      <c r="C85" s="23"/>
      <c r="D85" s="16"/>
      <c r="E85" s="69"/>
      <c r="F85" s="17"/>
      <c r="G85" s="17"/>
    </row>
    <row r="86" spans="1:7" s="5" customFormat="1" ht="12.75" customHeight="1">
      <c r="A86" s="18" t="s">
        <v>27</v>
      </c>
      <c r="B86" s="19" t="s">
        <v>117</v>
      </c>
      <c r="C86" s="65"/>
      <c r="D86" s="66"/>
      <c r="E86" s="29"/>
      <c r="F86" s="17"/>
      <c r="G86" s="17"/>
    </row>
    <row r="87" spans="1:7" s="5" customFormat="1" ht="12.75" customHeight="1">
      <c r="A87" s="22" t="s">
        <v>29</v>
      </c>
      <c r="B87" s="23"/>
      <c r="C87" s="24" t="s">
        <v>118</v>
      </c>
      <c r="D87" s="27"/>
      <c r="E87" s="29"/>
      <c r="F87" s="17"/>
      <c r="G87" s="17"/>
    </row>
    <row r="88" spans="1:7" s="5" customFormat="1" ht="12.75" customHeight="1">
      <c r="A88" s="22" t="s">
        <v>31</v>
      </c>
      <c r="B88" s="23"/>
      <c r="C88" s="24" t="s">
        <v>119</v>
      </c>
      <c r="D88" s="27"/>
      <c r="E88" s="29"/>
      <c r="F88" s="17"/>
      <c r="G88" s="17"/>
    </row>
    <row r="89" spans="1:7" s="5" customFormat="1" ht="12.75" customHeight="1">
      <c r="A89" s="40" t="s">
        <v>49</v>
      </c>
      <c r="B89" s="58" t="s">
        <v>120</v>
      </c>
      <c r="C89" s="58"/>
      <c r="D89" s="87"/>
      <c r="E89" s="29"/>
      <c r="F89" s="17"/>
      <c r="G89" s="17"/>
    </row>
    <row r="90" spans="1:7" s="5" customFormat="1" ht="12.75" customHeight="1">
      <c r="A90" s="32" t="s">
        <v>51</v>
      </c>
      <c r="B90" s="33" t="s">
        <v>121</v>
      </c>
      <c r="C90" s="34"/>
      <c r="D90" s="35"/>
      <c r="E90" s="29"/>
      <c r="F90" s="17"/>
      <c r="G90" s="17"/>
    </row>
    <row r="91" spans="1:7" s="5" customFormat="1" ht="12.75" customHeight="1">
      <c r="A91" s="22" t="s">
        <v>122</v>
      </c>
      <c r="B91" s="14"/>
      <c r="C91" s="24" t="s">
        <v>123</v>
      </c>
      <c r="D91" s="88"/>
      <c r="E91" s="28"/>
      <c r="F91" s="17"/>
      <c r="G91" s="17">
        <v>3957</v>
      </c>
    </row>
    <row r="92" spans="1:7" s="5" customFormat="1" ht="12.75" customHeight="1">
      <c r="A92" s="22" t="s">
        <v>124</v>
      </c>
      <c r="B92" s="14"/>
      <c r="C92" s="24" t="s">
        <v>125</v>
      </c>
      <c r="D92" s="88"/>
      <c r="E92" s="28"/>
      <c r="F92" s="17"/>
      <c r="G92" s="17">
        <v>3848</v>
      </c>
    </row>
    <row r="93" spans="1:7" s="5" customFormat="1" ht="12.75" customHeight="1">
      <c r="A93" s="12" t="s">
        <v>126</v>
      </c>
      <c r="B93" s="84" t="s">
        <v>127</v>
      </c>
      <c r="C93" s="86"/>
      <c r="D93" s="86"/>
      <c r="E93" s="28"/>
      <c r="F93" s="17"/>
      <c r="G93" s="17">
        <v>109</v>
      </c>
    </row>
    <row r="94" spans="1:7" s="5" customFormat="1" ht="25.5" customHeight="1">
      <c r="A94" s="12"/>
      <c r="B94" s="141" t="s">
        <v>128</v>
      </c>
      <c r="C94" s="142"/>
      <c r="D94" s="143"/>
      <c r="E94" s="29"/>
      <c r="F94" s="17">
        <f>F59+F69</f>
        <v>207324.96</v>
      </c>
      <c r="G94" s="17">
        <f>G59+G69+G84</f>
        <v>721875.4800000001</v>
      </c>
    </row>
    <row r="95" spans="1:7" s="5" customFormat="1" ht="12.75">
      <c r="A95" s="89"/>
      <c r="B95" s="90"/>
      <c r="C95" s="90"/>
      <c r="D95" s="90"/>
      <c r="E95" s="90"/>
      <c r="F95" s="2"/>
      <c r="G95" s="2"/>
    </row>
    <row r="96" spans="1:7" s="5" customFormat="1" ht="12.75" customHeight="1">
      <c r="A96" s="157" t="s">
        <v>129</v>
      </c>
      <c r="B96" s="157"/>
      <c r="C96" s="157"/>
      <c r="D96" s="157"/>
      <c r="E96" s="132"/>
      <c r="F96" s="157" t="s">
        <v>257</v>
      </c>
      <c r="G96" s="157"/>
    </row>
    <row r="97" spans="1:7" s="5" customFormat="1" ht="12.75">
      <c r="A97" s="147" t="s">
        <v>130</v>
      </c>
      <c r="B97" s="147"/>
      <c r="C97" s="147"/>
      <c r="D97" s="147"/>
      <c r="E97" s="147"/>
      <c r="F97" s="147" t="s">
        <v>131</v>
      </c>
      <c r="G97" s="147"/>
    </row>
    <row r="98" spans="1:7" s="5" customFormat="1" ht="14.25">
      <c r="A98" s="91"/>
      <c r="B98" s="91"/>
      <c r="C98" s="91"/>
      <c r="D98" s="91"/>
      <c r="E98" s="92"/>
      <c r="F98" s="9"/>
      <c r="G98" s="9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A97:E97"/>
    <mergeCell ref="F97:G97"/>
    <mergeCell ref="D18:G18"/>
    <mergeCell ref="B19:D19"/>
    <mergeCell ref="C47:D47"/>
    <mergeCell ref="C53:D53"/>
    <mergeCell ref="E2:G2"/>
    <mergeCell ref="E3:G3"/>
    <mergeCell ref="A5:G6"/>
    <mergeCell ref="A7:G7"/>
    <mergeCell ref="A8:G8"/>
    <mergeCell ref="A96:D96"/>
    <mergeCell ref="F96:G96"/>
    <mergeCell ref="A12:E12"/>
    <mergeCell ref="A13:G13"/>
    <mergeCell ref="A9:G9"/>
    <mergeCell ref="A10:G11"/>
    <mergeCell ref="B62:D62"/>
    <mergeCell ref="B94:D94"/>
    <mergeCell ref="A14:G14"/>
    <mergeCell ref="A16:G16"/>
    <mergeCell ref="A17:G17"/>
  </mergeCells>
  <printOptions/>
  <pageMargins left="0.7" right="0.7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49">
      <selection activeCell="N61" sqref="N61"/>
    </sheetView>
  </sheetViews>
  <sheetFormatPr defaultColWidth="9.140625" defaultRowHeight="15"/>
  <cols>
    <col min="1" max="1" width="8.00390625" style="133" customWidth="1"/>
    <col min="2" max="2" width="1.57421875" style="133" hidden="1" customWidth="1"/>
    <col min="3" max="3" width="30.140625" style="133" customWidth="1"/>
    <col min="4" max="4" width="18.28125" style="133" customWidth="1"/>
    <col min="5" max="5" width="0" style="133" hidden="1" customWidth="1"/>
    <col min="6" max="6" width="8.140625" style="133" customWidth="1"/>
    <col min="7" max="7" width="5.28125" style="133" customWidth="1"/>
    <col min="8" max="9" width="13.140625" style="133" customWidth="1"/>
    <col min="10" max="16384" width="9.140625" style="133" customWidth="1"/>
  </cols>
  <sheetData>
    <row r="1" spans="7:8" ht="14.25">
      <c r="G1" s="93"/>
      <c r="H1" s="93"/>
    </row>
    <row r="2" spans="4:8" ht="15">
      <c r="D2" s="94"/>
      <c r="F2" s="95" t="s">
        <v>132</v>
      </c>
      <c r="G2" s="96"/>
      <c r="H2" s="96"/>
    </row>
    <row r="3" spans="6:8" ht="15">
      <c r="F3" s="95" t="s">
        <v>1</v>
      </c>
      <c r="G3" s="96"/>
      <c r="H3" s="96"/>
    </row>
    <row r="5" spans="1:9" ht="15">
      <c r="A5" s="164" t="s">
        <v>133</v>
      </c>
      <c r="B5" s="155"/>
      <c r="C5" s="155"/>
      <c r="D5" s="155"/>
      <c r="E5" s="155"/>
      <c r="F5" s="155"/>
      <c r="G5" s="155"/>
      <c r="H5" s="155"/>
      <c r="I5" s="155"/>
    </row>
    <row r="6" spans="1:9" ht="15">
      <c r="A6" s="165" t="s">
        <v>134</v>
      </c>
      <c r="B6" s="155"/>
      <c r="C6" s="155"/>
      <c r="D6" s="155"/>
      <c r="E6" s="155"/>
      <c r="F6" s="155"/>
      <c r="G6" s="155"/>
      <c r="H6" s="155"/>
      <c r="I6" s="155"/>
    </row>
    <row r="7" spans="1:9" ht="15">
      <c r="A7" s="166" t="s">
        <v>256</v>
      </c>
      <c r="B7" s="155"/>
      <c r="C7" s="155"/>
      <c r="D7" s="155"/>
      <c r="E7" s="155"/>
      <c r="F7" s="155"/>
      <c r="G7" s="155"/>
      <c r="H7" s="155"/>
      <c r="I7" s="155"/>
    </row>
    <row r="8" spans="1:9" ht="14.25">
      <c r="A8" s="167" t="s">
        <v>135</v>
      </c>
      <c r="B8" s="168"/>
      <c r="C8" s="168"/>
      <c r="D8" s="168"/>
      <c r="E8" s="168"/>
      <c r="F8" s="168"/>
      <c r="G8" s="168"/>
      <c r="H8" s="168"/>
      <c r="I8" s="168"/>
    </row>
    <row r="9" spans="1:9" ht="14.25">
      <c r="A9" s="167" t="s">
        <v>254</v>
      </c>
      <c r="B9" s="168"/>
      <c r="C9" s="168"/>
      <c r="D9" s="168"/>
      <c r="E9" s="168"/>
      <c r="F9" s="168"/>
      <c r="G9" s="168"/>
      <c r="H9" s="168"/>
      <c r="I9" s="168"/>
    </row>
    <row r="10" spans="1:9" ht="14.25">
      <c r="A10" s="167" t="s">
        <v>136</v>
      </c>
      <c r="B10" s="168"/>
      <c r="C10" s="168"/>
      <c r="D10" s="168"/>
      <c r="E10" s="168"/>
      <c r="F10" s="168"/>
      <c r="G10" s="168"/>
      <c r="H10" s="168"/>
      <c r="I10" s="168"/>
    </row>
    <row r="11" spans="1:9" ht="14.25">
      <c r="A11" s="167" t="s">
        <v>137</v>
      </c>
      <c r="B11" s="155"/>
      <c r="C11" s="155"/>
      <c r="D11" s="155"/>
      <c r="E11" s="155"/>
      <c r="F11" s="155"/>
      <c r="G11" s="155"/>
      <c r="H11" s="155"/>
      <c r="I11" s="155"/>
    </row>
    <row r="12" spans="1:9" ht="14.25">
      <c r="A12" s="169"/>
      <c r="B12" s="168"/>
      <c r="C12" s="168"/>
      <c r="D12" s="168"/>
      <c r="E12" s="168"/>
      <c r="F12" s="168"/>
      <c r="G12" s="168"/>
      <c r="H12" s="168"/>
      <c r="I12" s="168"/>
    </row>
    <row r="13" spans="1:9" ht="14.25">
      <c r="A13" s="170" t="s">
        <v>138</v>
      </c>
      <c r="B13" s="171"/>
      <c r="C13" s="171"/>
      <c r="D13" s="171"/>
      <c r="E13" s="171"/>
      <c r="F13" s="171"/>
      <c r="G13" s="171"/>
      <c r="H13" s="171"/>
      <c r="I13" s="171"/>
    </row>
    <row r="14" spans="1:9" ht="14.25">
      <c r="A14" s="167"/>
      <c r="B14" s="168"/>
      <c r="C14" s="168"/>
      <c r="D14" s="168"/>
      <c r="E14" s="168"/>
      <c r="F14" s="168"/>
      <c r="G14" s="168"/>
      <c r="H14" s="168"/>
      <c r="I14" s="168"/>
    </row>
    <row r="15" spans="1:9" ht="14.25">
      <c r="A15" s="170" t="s">
        <v>259</v>
      </c>
      <c r="B15" s="171"/>
      <c r="C15" s="171"/>
      <c r="D15" s="171"/>
      <c r="E15" s="171"/>
      <c r="F15" s="171"/>
      <c r="G15" s="171"/>
      <c r="H15" s="171"/>
      <c r="I15" s="171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4.25">
      <c r="A17" s="167" t="s">
        <v>260</v>
      </c>
      <c r="B17" s="168"/>
      <c r="C17" s="168"/>
      <c r="D17" s="168"/>
      <c r="E17" s="168"/>
      <c r="F17" s="168"/>
      <c r="G17" s="168"/>
      <c r="H17" s="168"/>
      <c r="I17" s="168"/>
    </row>
    <row r="18" spans="1:9" ht="14.25">
      <c r="A18" s="167" t="s">
        <v>6</v>
      </c>
      <c r="B18" s="168"/>
      <c r="C18" s="168"/>
      <c r="D18" s="168"/>
      <c r="E18" s="168"/>
      <c r="F18" s="168"/>
      <c r="G18" s="168"/>
      <c r="H18" s="168"/>
      <c r="I18" s="168"/>
    </row>
    <row r="19" spans="1:9" s="98" customFormat="1" ht="13.5">
      <c r="A19" s="172" t="s">
        <v>261</v>
      </c>
      <c r="B19" s="168"/>
      <c r="C19" s="168"/>
      <c r="D19" s="168"/>
      <c r="E19" s="168"/>
      <c r="F19" s="168"/>
      <c r="G19" s="168"/>
      <c r="H19" s="168"/>
      <c r="I19" s="168"/>
    </row>
    <row r="20" spans="1:9" s="100" customFormat="1" ht="49.5" customHeight="1">
      <c r="A20" s="173" t="s">
        <v>8</v>
      </c>
      <c r="B20" s="173"/>
      <c r="C20" s="173" t="s">
        <v>9</v>
      </c>
      <c r="D20" s="174"/>
      <c r="E20" s="174"/>
      <c r="F20" s="174"/>
      <c r="G20" s="99" t="s">
        <v>139</v>
      </c>
      <c r="H20" s="99" t="s">
        <v>140</v>
      </c>
      <c r="I20" s="99" t="s">
        <v>141</v>
      </c>
    </row>
    <row r="21" spans="1:9" ht="15">
      <c r="A21" s="101" t="s">
        <v>13</v>
      </c>
      <c r="B21" s="102" t="s">
        <v>142</v>
      </c>
      <c r="C21" s="175" t="s">
        <v>142</v>
      </c>
      <c r="D21" s="176"/>
      <c r="E21" s="176"/>
      <c r="F21" s="176"/>
      <c r="G21" s="102"/>
      <c r="H21" s="103">
        <f>H22+H27+H28</f>
        <v>330757.74</v>
      </c>
      <c r="I21" s="103">
        <f>I22+I27+I28</f>
        <v>647730.64</v>
      </c>
    </row>
    <row r="22" spans="1:9" ht="15">
      <c r="A22" s="104" t="s">
        <v>15</v>
      </c>
      <c r="B22" s="105" t="s">
        <v>143</v>
      </c>
      <c r="C22" s="177" t="s">
        <v>143</v>
      </c>
      <c r="D22" s="177"/>
      <c r="E22" s="177"/>
      <c r="F22" s="177"/>
      <c r="G22" s="105"/>
      <c r="H22" s="106">
        <f>SUM(H23:H26)</f>
        <v>330757.74</v>
      </c>
      <c r="I22" s="106">
        <f>SUM(I23:I26)</f>
        <v>647730.64</v>
      </c>
    </row>
    <row r="23" spans="1:9" ht="15">
      <c r="A23" s="104" t="s">
        <v>144</v>
      </c>
      <c r="B23" s="105" t="s">
        <v>83</v>
      </c>
      <c r="C23" s="177" t="s">
        <v>83</v>
      </c>
      <c r="D23" s="177"/>
      <c r="E23" s="177"/>
      <c r="F23" s="177"/>
      <c r="G23" s="105"/>
      <c r="H23" s="106">
        <v>248776.73</v>
      </c>
      <c r="I23" s="107">
        <v>461397.78</v>
      </c>
    </row>
    <row r="24" spans="1:9" ht="15">
      <c r="A24" s="104" t="s">
        <v>145</v>
      </c>
      <c r="B24" s="108" t="s">
        <v>146</v>
      </c>
      <c r="C24" s="178" t="s">
        <v>146</v>
      </c>
      <c r="D24" s="178"/>
      <c r="E24" s="178"/>
      <c r="F24" s="178"/>
      <c r="G24" s="108"/>
      <c r="H24" s="106">
        <v>77942.59</v>
      </c>
      <c r="I24" s="107">
        <v>175463.01</v>
      </c>
    </row>
    <row r="25" spans="1:9" ht="15">
      <c r="A25" s="104" t="s">
        <v>147</v>
      </c>
      <c r="B25" s="105" t="s">
        <v>148</v>
      </c>
      <c r="C25" s="178" t="s">
        <v>148</v>
      </c>
      <c r="D25" s="178"/>
      <c r="E25" s="178"/>
      <c r="F25" s="178"/>
      <c r="G25" s="105"/>
      <c r="H25" s="106"/>
      <c r="I25" s="99">
        <v>5232.84</v>
      </c>
    </row>
    <row r="26" spans="1:9" ht="15">
      <c r="A26" s="104" t="s">
        <v>149</v>
      </c>
      <c r="B26" s="108" t="s">
        <v>150</v>
      </c>
      <c r="C26" s="178" t="s">
        <v>150</v>
      </c>
      <c r="D26" s="178"/>
      <c r="E26" s="178"/>
      <c r="F26" s="178"/>
      <c r="G26" s="108"/>
      <c r="H26" s="103">
        <v>4038.42</v>
      </c>
      <c r="I26" s="107">
        <v>5637.01</v>
      </c>
    </row>
    <row r="27" spans="1:9" ht="15">
      <c r="A27" s="104" t="s">
        <v>27</v>
      </c>
      <c r="B27" s="105" t="s">
        <v>151</v>
      </c>
      <c r="C27" s="178" t="s">
        <v>151</v>
      </c>
      <c r="D27" s="178"/>
      <c r="E27" s="178"/>
      <c r="F27" s="178"/>
      <c r="G27" s="105"/>
      <c r="H27" s="106"/>
      <c r="I27" s="99"/>
    </row>
    <row r="28" spans="1:9" ht="15">
      <c r="A28" s="104" t="s">
        <v>49</v>
      </c>
      <c r="B28" s="105" t="s">
        <v>152</v>
      </c>
      <c r="C28" s="178" t="s">
        <v>152</v>
      </c>
      <c r="D28" s="178"/>
      <c r="E28" s="178"/>
      <c r="F28" s="178"/>
      <c r="G28" s="105"/>
      <c r="H28" s="106">
        <f>SUM(H29:H30)</f>
        <v>0</v>
      </c>
      <c r="I28" s="99"/>
    </row>
    <row r="29" spans="1:9" ht="15">
      <c r="A29" s="104" t="s">
        <v>153</v>
      </c>
      <c r="B29" s="108" t="s">
        <v>154</v>
      </c>
      <c r="C29" s="178" t="s">
        <v>154</v>
      </c>
      <c r="D29" s="178"/>
      <c r="E29" s="178"/>
      <c r="F29" s="178"/>
      <c r="G29" s="108"/>
      <c r="H29" s="106">
        <v>0</v>
      </c>
      <c r="I29" s="99"/>
    </row>
    <row r="30" spans="1:9" ht="15">
      <c r="A30" s="104" t="s">
        <v>155</v>
      </c>
      <c r="B30" s="108" t="s">
        <v>156</v>
      </c>
      <c r="C30" s="178" t="s">
        <v>156</v>
      </c>
      <c r="D30" s="178"/>
      <c r="E30" s="178"/>
      <c r="F30" s="178"/>
      <c r="G30" s="108"/>
      <c r="H30" s="106"/>
      <c r="I30" s="99"/>
    </row>
    <row r="31" spans="1:9" ht="15">
      <c r="A31" s="101" t="s">
        <v>53</v>
      </c>
      <c r="B31" s="102" t="s">
        <v>157</v>
      </c>
      <c r="C31" s="175" t="s">
        <v>157</v>
      </c>
      <c r="D31" s="175"/>
      <c r="E31" s="175"/>
      <c r="F31" s="175"/>
      <c r="G31" s="102"/>
      <c r="H31" s="103">
        <f>SUM(H32:H45)</f>
        <v>330757.74</v>
      </c>
      <c r="I31" s="103">
        <f>SUM(I32:I45)</f>
        <v>647730.6399999999</v>
      </c>
    </row>
    <row r="32" spans="1:9" ht="15">
      <c r="A32" s="104" t="s">
        <v>15</v>
      </c>
      <c r="B32" s="105" t="s">
        <v>158</v>
      </c>
      <c r="C32" s="178" t="s">
        <v>159</v>
      </c>
      <c r="D32" s="179"/>
      <c r="E32" s="179"/>
      <c r="F32" s="179"/>
      <c r="G32" s="105"/>
      <c r="H32" s="109">
        <v>287053.05</v>
      </c>
      <c r="I32" s="110">
        <v>526158.98</v>
      </c>
    </row>
    <row r="33" spans="1:9" ht="15">
      <c r="A33" s="104" t="s">
        <v>27</v>
      </c>
      <c r="B33" s="105" t="s">
        <v>160</v>
      </c>
      <c r="C33" s="178" t="s">
        <v>161</v>
      </c>
      <c r="D33" s="179"/>
      <c r="E33" s="179"/>
      <c r="F33" s="179"/>
      <c r="G33" s="105"/>
      <c r="H33" s="109">
        <v>4038.45</v>
      </c>
      <c r="I33" s="110">
        <v>20155.08</v>
      </c>
    </row>
    <row r="34" spans="1:9" ht="15">
      <c r="A34" s="104" t="s">
        <v>49</v>
      </c>
      <c r="B34" s="105" t="s">
        <v>162</v>
      </c>
      <c r="C34" s="178" t="s">
        <v>163</v>
      </c>
      <c r="D34" s="179"/>
      <c r="E34" s="179"/>
      <c r="F34" s="179"/>
      <c r="G34" s="105"/>
      <c r="H34" s="109">
        <v>10323.39</v>
      </c>
      <c r="I34" s="110">
        <v>35495.62</v>
      </c>
    </row>
    <row r="35" spans="1:9" ht="15">
      <c r="A35" s="104" t="s">
        <v>51</v>
      </c>
      <c r="B35" s="105" t="s">
        <v>164</v>
      </c>
      <c r="C35" s="177" t="s">
        <v>165</v>
      </c>
      <c r="D35" s="179"/>
      <c r="E35" s="179"/>
      <c r="F35" s="179"/>
      <c r="G35" s="105"/>
      <c r="H35" s="109">
        <v>99.6</v>
      </c>
      <c r="I35" s="110">
        <v>313.7</v>
      </c>
    </row>
    <row r="36" spans="1:9" ht="15">
      <c r="A36" s="104" t="s">
        <v>78</v>
      </c>
      <c r="B36" s="105" t="s">
        <v>166</v>
      </c>
      <c r="C36" s="177" t="s">
        <v>167</v>
      </c>
      <c r="D36" s="179"/>
      <c r="E36" s="179"/>
      <c r="F36" s="179"/>
      <c r="G36" s="105"/>
      <c r="H36" s="109">
        <v>2576.28</v>
      </c>
      <c r="I36" s="110">
        <v>5153.68</v>
      </c>
    </row>
    <row r="37" spans="1:9" ht="15">
      <c r="A37" s="104" t="s">
        <v>168</v>
      </c>
      <c r="B37" s="105" t="s">
        <v>169</v>
      </c>
      <c r="C37" s="177" t="s">
        <v>170</v>
      </c>
      <c r="D37" s="179"/>
      <c r="E37" s="179"/>
      <c r="F37" s="179"/>
      <c r="G37" s="105"/>
      <c r="H37" s="109">
        <v>1079.2</v>
      </c>
      <c r="I37" s="110">
        <v>971.1</v>
      </c>
    </row>
    <row r="38" spans="1:9" ht="15">
      <c r="A38" s="104" t="s">
        <v>171</v>
      </c>
      <c r="B38" s="105" t="s">
        <v>172</v>
      </c>
      <c r="C38" s="177" t="s">
        <v>173</v>
      </c>
      <c r="D38" s="179"/>
      <c r="E38" s="179"/>
      <c r="F38" s="179"/>
      <c r="G38" s="105"/>
      <c r="H38" s="109">
        <v>0</v>
      </c>
      <c r="I38" s="109">
        <v>1016.4</v>
      </c>
    </row>
    <row r="39" spans="1:9" ht="15">
      <c r="A39" s="104" t="s">
        <v>174</v>
      </c>
      <c r="B39" s="105" t="s">
        <v>175</v>
      </c>
      <c r="C39" s="178" t="s">
        <v>175</v>
      </c>
      <c r="D39" s="179"/>
      <c r="E39" s="179"/>
      <c r="F39" s="179"/>
      <c r="G39" s="105"/>
      <c r="H39" s="109"/>
      <c r="I39" s="109"/>
    </row>
    <row r="40" spans="1:9" ht="15">
      <c r="A40" s="104" t="s">
        <v>176</v>
      </c>
      <c r="B40" s="105" t="s">
        <v>177</v>
      </c>
      <c r="C40" s="177" t="s">
        <v>177</v>
      </c>
      <c r="D40" s="179"/>
      <c r="E40" s="179"/>
      <c r="F40" s="179"/>
      <c r="G40" s="105"/>
      <c r="H40" s="109">
        <v>5613.6</v>
      </c>
      <c r="I40" s="109">
        <v>11651.24</v>
      </c>
    </row>
    <row r="41" spans="1:9" ht="15.75" customHeight="1">
      <c r="A41" s="104" t="s">
        <v>178</v>
      </c>
      <c r="B41" s="105" t="s">
        <v>179</v>
      </c>
      <c r="C41" s="178" t="s">
        <v>180</v>
      </c>
      <c r="D41" s="174"/>
      <c r="E41" s="174"/>
      <c r="F41" s="174"/>
      <c r="G41" s="105"/>
      <c r="H41" s="109">
        <v>14902.81</v>
      </c>
      <c r="I41" s="109">
        <v>29199.08</v>
      </c>
    </row>
    <row r="42" spans="1:9" ht="15.75" customHeight="1">
      <c r="A42" s="104" t="s">
        <v>181</v>
      </c>
      <c r="B42" s="105" t="s">
        <v>182</v>
      </c>
      <c r="C42" s="178" t="s">
        <v>183</v>
      </c>
      <c r="D42" s="179"/>
      <c r="E42" s="179"/>
      <c r="F42" s="179"/>
      <c r="G42" s="105"/>
      <c r="H42" s="109"/>
      <c r="I42" s="109"/>
    </row>
    <row r="43" spans="1:9" ht="15">
      <c r="A43" s="104" t="s">
        <v>184</v>
      </c>
      <c r="B43" s="105" t="s">
        <v>185</v>
      </c>
      <c r="C43" s="178" t="s">
        <v>186</v>
      </c>
      <c r="D43" s="179"/>
      <c r="E43" s="179"/>
      <c r="F43" s="179"/>
      <c r="G43" s="105"/>
      <c r="H43" s="109"/>
      <c r="I43" s="109"/>
    </row>
    <row r="44" spans="1:9" ht="15">
      <c r="A44" s="104" t="s">
        <v>187</v>
      </c>
      <c r="B44" s="105" t="s">
        <v>188</v>
      </c>
      <c r="C44" s="178" t="s">
        <v>189</v>
      </c>
      <c r="D44" s="179"/>
      <c r="E44" s="179"/>
      <c r="F44" s="179"/>
      <c r="G44" s="105"/>
      <c r="H44" s="109">
        <v>5071.36</v>
      </c>
      <c r="I44" s="109">
        <v>17615.76</v>
      </c>
    </row>
    <row r="45" spans="1:9" ht="15">
      <c r="A45" s="104" t="s">
        <v>190</v>
      </c>
      <c r="B45" s="105" t="s">
        <v>191</v>
      </c>
      <c r="C45" s="180" t="s">
        <v>192</v>
      </c>
      <c r="D45" s="181"/>
      <c r="E45" s="181"/>
      <c r="F45" s="182"/>
      <c r="G45" s="105"/>
      <c r="H45" s="109">
        <v>0</v>
      </c>
      <c r="I45" s="111">
        <v>0</v>
      </c>
    </row>
    <row r="46" spans="1:9" ht="15">
      <c r="A46" s="102" t="s">
        <v>55</v>
      </c>
      <c r="B46" s="112" t="s">
        <v>193</v>
      </c>
      <c r="C46" s="183" t="s">
        <v>193</v>
      </c>
      <c r="D46" s="184"/>
      <c r="E46" s="184"/>
      <c r="F46" s="185"/>
      <c r="G46" s="112"/>
      <c r="H46" s="103">
        <f>H21-H31</f>
        <v>0</v>
      </c>
      <c r="I46" s="103">
        <f>I21-I31</f>
        <v>0</v>
      </c>
    </row>
    <row r="47" spans="1:9" ht="15">
      <c r="A47" s="102" t="s">
        <v>81</v>
      </c>
      <c r="B47" s="102" t="s">
        <v>194</v>
      </c>
      <c r="C47" s="186" t="s">
        <v>194</v>
      </c>
      <c r="D47" s="184"/>
      <c r="E47" s="184"/>
      <c r="F47" s="185"/>
      <c r="G47" s="113"/>
      <c r="H47" s="103">
        <v>0</v>
      </c>
      <c r="I47" s="103">
        <f>I48+I49-I50</f>
        <v>0</v>
      </c>
    </row>
    <row r="48" spans="1:9" ht="15">
      <c r="A48" s="108" t="s">
        <v>195</v>
      </c>
      <c r="B48" s="105" t="s">
        <v>196</v>
      </c>
      <c r="C48" s="180" t="s">
        <v>197</v>
      </c>
      <c r="D48" s="181"/>
      <c r="E48" s="181"/>
      <c r="F48" s="182"/>
      <c r="G48" s="114"/>
      <c r="H48" s="131"/>
      <c r="I48" s="131"/>
    </row>
    <row r="49" spans="1:9" ht="15">
      <c r="A49" s="108" t="s">
        <v>27</v>
      </c>
      <c r="B49" s="105" t="s">
        <v>198</v>
      </c>
      <c r="C49" s="180" t="s">
        <v>198</v>
      </c>
      <c r="D49" s="181"/>
      <c r="E49" s="181"/>
      <c r="F49" s="182"/>
      <c r="G49" s="114"/>
      <c r="H49" s="131"/>
      <c r="I49" s="131"/>
    </row>
    <row r="50" spans="1:9" ht="15">
      <c r="A50" s="108" t="s">
        <v>199</v>
      </c>
      <c r="B50" s="105" t="s">
        <v>200</v>
      </c>
      <c r="C50" s="180" t="s">
        <v>201</v>
      </c>
      <c r="D50" s="181"/>
      <c r="E50" s="181"/>
      <c r="F50" s="182"/>
      <c r="G50" s="114"/>
      <c r="H50" s="131"/>
      <c r="I50" s="131"/>
    </row>
    <row r="51" spans="1:9" ht="15">
      <c r="A51" s="102" t="s">
        <v>88</v>
      </c>
      <c r="B51" s="112" t="s">
        <v>202</v>
      </c>
      <c r="C51" s="183" t="s">
        <v>202</v>
      </c>
      <c r="D51" s="184"/>
      <c r="E51" s="184"/>
      <c r="F51" s="185"/>
      <c r="G51" s="113"/>
      <c r="H51" s="106"/>
      <c r="I51" s="106"/>
    </row>
    <row r="52" spans="1:9" ht="30" customHeight="1">
      <c r="A52" s="102" t="s">
        <v>114</v>
      </c>
      <c r="B52" s="112" t="s">
        <v>203</v>
      </c>
      <c r="C52" s="187" t="s">
        <v>203</v>
      </c>
      <c r="D52" s="188"/>
      <c r="E52" s="188"/>
      <c r="F52" s="189"/>
      <c r="G52" s="113"/>
      <c r="H52" s="106"/>
      <c r="I52" s="106"/>
    </row>
    <row r="53" spans="1:9" ht="15">
      <c r="A53" s="102" t="s">
        <v>126</v>
      </c>
      <c r="B53" s="112" t="s">
        <v>204</v>
      </c>
      <c r="C53" s="183" t="s">
        <v>204</v>
      </c>
      <c r="D53" s="184"/>
      <c r="E53" s="184"/>
      <c r="F53" s="185"/>
      <c r="G53" s="113"/>
      <c r="H53" s="106"/>
      <c r="I53" s="106"/>
    </row>
    <row r="54" spans="1:9" ht="30" customHeight="1">
      <c r="A54" s="102" t="s">
        <v>205</v>
      </c>
      <c r="B54" s="102" t="s">
        <v>206</v>
      </c>
      <c r="C54" s="195" t="s">
        <v>206</v>
      </c>
      <c r="D54" s="188"/>
      <c r="E54" s="188"/>
      <c r="F54" s="189"/>
      <c r="G54" s="113"/>
      <c r="H54" s="106"/>
      <c r="I54" s="106"/>
    </row>
    <row r="55" spans="1:9" ht="15">
      <c r="A55" s="102" t="s">
        <v>15</v>
      </c>
      <c r="B55" s="102" t="s">
        <v>207</v>
      </c>
      <c r="C55" s="186" t="s">
        <v>207</v>
      </c>
      <c r="D55" s="184"/>
      <c r="E55" s="184"/>
      <c r="F55" s="185"/>
      <c r="G55" s="113"/>
      <c r="H55" s="106"/>
      <c r="I55" s="106"/>
    </row>
    <row r="56" spans="1:9" ht="15">
      <c r="A56" s="102" t="s">
        <v>208</v>
      </c>
      <c r="B56" s="112" t="s">
        <v>209</v>
      </c>
      <c r="C56" s="183" t="s">
        <v>209</v>
      </c>
      <c r="D56" s="184"/>
      <c r="E56" s="184"/>
      <c r="F56" s="185"/>
      <c r="G56" s="113"/>
      <c r="H56" s="106"/>
      <c r="I56" s="106"/>
    </row>
    <row r="57" spans="1:9" ht="15">
      <c r="A57" s="108" t="s">
        <v>15</v>
      </c>
      <c r="B57" s="105" t="s">
        <v>210</v>
      </c>
      <c r="C57" s="180" t="s">
        <v>210</v>
      </c>
      <c r="D57" s="181"/>
      <c r="E57" s="181"/>
      <c r="F57" s="182"/>
      <c r="G57" s="114"/>
      <c r="H57" s="131"/>
      <c r="I57" s="131"/>
    </row>
    <row r="58" spans="1:9" ht="15">
      <c r="A58" s="108" t="s">
        <v>27</v>
      </c>
      <c r="B58" s="105" t="s">
        <v>211</v>
      </c>
      <c r="C58" s="180" t="s">
        <v>211</v>
      </c>
      <c r="D58" s="181"/>
      <c r="E58" s="181"/>
      <c r="F58" s="182"/>
      <c r="G58" s="114"/>
      <c r="H58" s="115"/>
      <c r="I58" s="115"/>
    </row>
    <row r="59" spans="1:9" ht="14.25">
      <c r="A59" s="116"/>
      <c r="B59" s="116"/>
      <c r="C59" s="116"/>
      <c r="D59" s="116"/>
      <c r="G59" s="117"/>
      <c r="H59" s="117"/>
      <c r="I59" s="117"/>
    </row>
    <row r="60" spans="1:9" ht="15.75" customHeight="1">
      <c r="A60" s="190" t="s">
        <v>212</v>
      </c>
      <c r="B60" s="190"/>
      <c r="C60" s="190"/>
      <c r="D60" s="190"/>
      <c r="E60" s="190"/>
      <c r="F60" s="190"/>
      <c r="G60" s="118"/>
      <c r="H60" s="191" t="s">
        <v>257</v>
      </c>
      <c r="I60" s="192"/>
    </row>
    <row r="61" spans="1:9" s="98" customFormat="1" ht="34.5" customHeight="1">
      <c r="A61" s="193" t="s">
        <v>213</v>
      </c>
      <c r="B61" s="193"/>
      <c r="C61" s="193"/>
      <c r="D61" s="193"/>
      <c r="E61" s="193"/>
      <c r="F61" s="193"/>
      <c r="G61" s="193"/>
      <c r="H61" s="194" t="s">
        <v>131</v>
      </c>
      <c r="I61" s="194"/>
    </row>
    <row r="62" spans="3:9" ht="14.25">
      <c r="C62" s="134" t="s">
        <v>262</v>
      </c>
      <c r="H62" s="200" t="s">
        <v>263</v>
      </c>
      <c r="I62" s="200"/>
    </row>
  </sheetData>
  <sheetProtection/>
  <mergeCells count="59">
    <mergeCell ref="H62:I62"/>
    <mergeCell ref="A60:F60"/>
    <mergeCell ref="H60:I60"/>
    <mergeCell ref="A61:G61"/>
    <mergeCell ref="H61:I61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6.00390625" style="124" customWidth="1"/>
    <col min="2" max="2" width="32.8515625" style="95" customWidth="1"/>
    <col min="3" max="10" width="15.7109375" style="95" customWidth="1"/>
    <col min="11" max="11" width="13.140625" style="95" customWidth="1"/>
    <col min="12" max="13" width="15.7109375" style="95" customWidth="1"/>
    <col min="14" max="16384" width="9.140625" style="95" customWidth="1"/>
  </cols>
  <sheetData>
    <row r="1" spans="9:11" ht="13.5">
      <c r="I1" s="120"/>
      <c r="J1" s="120"/>
      <c r="K1" s="120"/>
    </row>
    <row r="2" ht="13.5">
      <c r="I2" s="95" t="s">
        <v>222</v>
      </c>
    </row>
    <row r="3" ht="13.5">
      <c r="I3" s="95" t="s">
        <v>223</v>
      </c>
    </row>
    <row r="5" spans="1:13" ht="13.5">
      <c r="A5" s="196" t="s">
        <v>224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3.5">
      <c r="A6" s="196" t="s">
        <v>225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8" spans="1:13" ht="13.5">
      <c r="A8" s="196" t="s">
        <v>226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10" spans="1:13" ht="13.5">
      <c r="A10" s="198" t="s">
        <v>8</v>
      </c>
      <c r="B10" s="198" t="s">
        <v>227</v>
      </c>
      <c r="C10" s="198" t="s">
        <v>228</v>
      </c>
      <c r="D10" s="198" t="s">
        <v>229</v>
      </c>
      <c r="E10" s="198"/>
      <c r="F10" s="198"/>
      <c r="G10" s="198"/>
      <c r="H10" s="198"/>
      <c r="I10" s="198"/>
      <c r="J10" s="199"/>
      <c r="K10" s="199"/>
      <c r="L10" s="198"/>
      <c r="M10" s="198" t="s">
        <v>230</v>
      </c>
    </row>
    <row r="11" spans="1:13" ht="123" customHeight="1">
      <c r="A11" s="198"/>
      <c r="B11" s="198"/>
      <c r="C11" s="198"/>
      <c r="D11" s="121" t="s">
        <v>231</v>
      </c>
      <c r="E11" s="121" t="s">
        <v>232</v>
      </c>
      <c r="F11" s="121" t="s">
        <v>233</v>
      </c>
      <c r="G11" s="121" t="s">
        <v>234</v>
      </c>
      <c r="H11" s="121" t="s">
        <v>235</v>
      </c>
      <c r="I11" s="125" t="s">
        <v>236</v>
      </c>
      <c r="J11" s="121" t="s">
        <v>237</v>
      </c>
      <c r="K11" s="126" t="s">
        <v>238</v>
      </c>
      <c r="L11" s="127" t="s">
        <v>239</v>
      </c>
      <c r="M11" s="198"/>
    </row>
    <row r="12" spans="1:13" ht="13.5">
      <c r="A12" s="119">
        <v>1</v>
      </c>
      <c r="B12" s="119">
        <v>2</v>
      </c>
      <c r="C12" s="119">
        <v>3</v>
      </c>
      <c r="D12" s="119">
        <v>4</v>
      </c>
      <c r="E12" s="119">
        <v>5</v>
      </c>
      <c r="F12" s="119">
        <v>6</v>
      </c>
      <c r="G12" s="119">
        <v>7</v>
      </c>
      <c r="H12" s="119">
        <v>8</v>
      </c>
      <c r="I12" s="119">
        <v>9</v>
      </c>
      <c r="J12" s="119">
        <v>10</v>
      </c>
      <c r="K12" s="128" t="s">
        <v>240</v>
      </c>
      <c r="L12" s="119">
        <v>12</v>
      </c>
      <c r="M12" s="119">
        <v>13</v>
      </c>
    </row>
    <row r="13" spans="1:13" ht="69">
      <c r="A13" s="121" t="s">
        <v>214</v>
      </c>
      <c r="B13" s="129" t="s">
        <v>241</v>
      </c>
      <c r="C13" s="130">
        <f aca="true" t="shared" si="0" ref="C13:L13">SUM(C14:C15)</f>
        <v>0</v>
      </c>
      <c r="D13" s="130">
        <f t="shared" si="0"/>
        <v>1712745</v>
      </c>
      <c r="E13" s="130">
        <f t="shared" si="0"/>
        <v>2575988</v>
      </c>
      <c r="F13" s="130">
        <f t="shared" si="0"/>
        <v>75991</v>
      </c>
      <c r="G13" s="130">
        <f t="shared" si="0"/>
        <v>0</v>
      </c>
      <c r="H13" s="130">
        <f t="shared" si="0"/>
        <v>0</v>
      </c>
      <c r="I13" s="130">
        <f t="shared" si="0"/>
        <v>-1712745</v>
      </c>
      <c r="J13" s="130">
        <f t="shared" si="0"/>
        <v>0</v>
      </c>
      <c r="K13" s="130">
        <f t="shared" si="0"/>
        <v>0</v>
      </c>
      <c r="L13" s="130">
        <f t="shared" si="0"/>
        <v>0</v>
      </c>
      <c r="M13" s="130">
        <f aca="true" t="shared" si="1" ref="M13:M25">C13+D13+F13+E13+G13+H13+I13+J13+L13</f>
        <v>2651979</v>
      </c>
    </row>
    <row r="14" spans="1:13" ht="15" customHeight="1">
      <c r="A14" s="122" t="s">
        <v>220</v>
      </c>
      <c r="B14" s="123" t="s">
        <v>242</v>
      </c>
      <c r="C14" s="130"/>
      <c r="D14" s="130">
        <v>16067</v>
      </c>
      <c r="E14" s="130">
        <v>2574941</v>
      </c>
      <c r="F14" s="130">
        <v>75991</v>
      </c>
      <c r="G14" s="130"/>
      <c r="H14" s="130"/>
      <c r="I14" s="130">
        <v>-16067</v>
      </c>
      <c r="J14" s="130"/>
      <c r="K14" s="130"/>
      <c r="L14" s="130"/>
      <c r="M14" s="130">
        <f t="shared" si="1"/>
        <v>2650932</v>
      </c>
    </row>
    <row r="15" spans="1:13" ht="15" customHeight="1">
      <c r="A15" s="122" t="s">
        <v>221</v>
      </c>
      <c r="B15" s="123" t="s">
        <v>243</v>
      </c>
      <c r="C15" s="130"/>
      <c r="D15" s="130">
        <v>1696678</v>
      </c>
      <c r="E15" s="130">
        <v>1047</v>
      </c>
      <c r="F15" s="130"/>
      <c r="G15" s="130"/>
      <c r="H15" s="130"/>
      <c r="I15" s="130">
        <v>-1696678</v>
      </c>
      <c r="J15" s="130"/>
      <c r="K15" s="130"/>
      <c r="L15" s="130"/>
      <c r="M15" s="130">
        <f t="shared" si="1"/>
        <v>1047</v>
      </c>
    </row>
    <row r="16" spans="1:13" ht="74.25" customHeight="1">
      <c r="A16" s="121" t="s">
        <v>215</v>
      </c>
      <c r="B16" s="129" t="s">
        <v>244</v>
      </c>
      <c r="C16" s="130">
        <f aca="true" t="shared" si="2" ref="C16:L16">SUM(C17:C18)</f>
        <v>2575988</v>
      </c>
      <c r="D16" s="130">
        <f t="shared" si="2"/>
        <v>845152</v>
      </c>
      <c r="E16" s="130">
        <f t="shared" si="2"/>
        <v>0</v>
      </c>
      <c r="F16" s="130">
        <f t="shared" si="2"/>
        <v>0</v>
      </c>
      <c r="G16" s="130">
        <f t="shared" si="2"/>
        <v>0</v>
      </c>
      <c r="H16" s="130">
        <f t="shared" si="2"/>
        <v>0</v>
      </c>
      <c r="I16" s="130">
        <f t="shared" si="2"/>
        <v>-937620</v>
      </c>
      <c r="J16" s="130">
        <f t="shared" si="2"/>
        <v>0</v>
      </c>
      <c r="K16" s="130">
        <f t="shared" si="2"/>
        <v>0</v>
      </c>
      <c r="L16" s="130">
        <f t="shared" si="2"/>
        <v>-2575988</v>
      </c>
      <c r="M16" s="130">
        <f t="shared" si="1"/>
        <v>-92468</v>
      </c>
    </row>
    <row r="17" spans="1:13" ht="15" customHeight="1">
      <c r="A17" s="122" t="s">
        <v>245</v>
      </c>
      <c r="B17" s="123" t="s">
        <v>242</v>
      </c>
      <c r="C17" s="130">
        <v>2574941</v>
      </c>
      <c r="D17" s="130">
        <v>131335</v>
      </c>
      <c r="E17" s="130"/>
      <c r="F17" s="130"/>
      <c r="G17" s="130"/>
      <c r="H17" s="130"/>
      <c r="I17" s="130">
        <v>-229014</v>
      </c>
      <c r="J17" s="130"/>
      <c r="K17" s="130"/>
      <c r="L17" s="130">
        <v>-2574941</v>
      </c>
      <c r="M17" s="130">
        <f t="shared" si="1"/>
        <v>-97679</v>
      </c>
    </row>
    <row r="18" spans="1:13" ht="15" customHeight="1">
      <c r="A18" s="122" t="s">
        <v>246</v>
      </c>
      <c r="B18" s="123" t="s">
        <v>243</v>
      </c>
      <c r="C18" s="130">
        <v>1047</v>
      </c>
      <c r="D18" s="130">
        <v>713817</v>
      </c>
      <c r="E18" s="130"/>
      <c r="F18" s="130"/>
      <c r="G18" s="130"/>
      <c r="H18" s="130"/>
      <c r="I18" s="130">
        <v>-708606</v>
      </c>
      <c r="J18" s="130"/>
      <c r="K18" s="130"/>
      <c r="L18" s="130">
        <v>-1047</v>
      </c>
      <c r="M18" s="130">
        <f t="shared" si="1"/>
        <v>5211</v>
      </c>
    </row>
    <row r="19" spans="1:13" ht="114.75" customHeight="1">
      <c r="A19" s="121" t="s">
        <v>216</v>
      </c>
      <c r="B19" s="129" t="s">
        <v>247</v>
      </c>
      <c r="C19" s="130">
        <f>SUM(C20:C21)</f>
        <v>0</v>
      </c>
      <c r="D19" s="130">
        <f aca="true" t="shared" si="3" ref="D19:L19">SUM(D20:D21)</f>
        <v>0</v>
      </c>
      <c r="E19" s="130">
        <f t="shared" si="3"/>
        <v>0</v>
      </c>
      <c r="F19" s="130">
        <f>SUM(F20:F21)</f>
        <v>0</v>
      </c>
      <c r="G19" s="130">
        <f t="shared" si="3"/>
        <v>0</v>
      </c>
      <c r="H19" s="130">
        <f t="shared" si="3"/>
        <v>0</v>
      </c>
      <c r="I19" s="130">
        <f>SUM(I20:I21)</f>
        <v>0</v>
      </c>
      <c r="J19" s="130">
        <f t="shared" si="3"/>
        <v>0</v>
      </c>
      <c r="K19" s="130">
        <f t="shared" si="3"/>
        <v>0</v>
      </c>
      <c r="L19" s="130">
        <f t="shared" si="3"/>
        <v>0</v>
      </c>
      <c r="M19" s="130">
        <f t="shared" si="1"/>
        <v>0</v>
      </c>
    </row>
    <row r="20" spans="1:13" ht="15" customHeight="1">
      <c r="A20" s="122" t="s">
        <v>219</v>
      </c>
      <c r="B20" s="123" t="s">
        <v>242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>
        <f t="shared" si="1"/>
        <v>0</v>
      </c>
    </row>
    <row r="21" spans="1:13" ht="15" customHeight="1">
      <c r="A21" s="122" t="s">
        <v>248</v>
      </c>
      <c r="B21" s="123" t="s">
        <v>243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>
        <f t="shared" si="1"/>
        <v>0</v>
      </c>
    </row>
    <row r="22" spans="1:13" ht="15" customHeight="1">
      <c r="A22" s="121" t="s">
        <v>217</v>
      </c>
      <c r="B22" s="129" t="s">
        <v>249</v>
      </c>
      <c r="C22" s="130">
        <f aca="true" t="shared" si="4" ref="C22:L22">SUM(C23:C24)</f>
        <v>3013</v>
      </c>
      <c r="D22" s="130">
        <f t="shared" si="4"/>
        <v>4100</v>
      </c>
      <c r="E22" s="130">
        <f t="shared" si="4"/>
        <v>3013</v>
      </c>
      <c r="F22" s="130">
        <f t="shared" si="4"/>
        <v>0</v>
      </c>
      <c r="G22" s="130">
        <f t="shared" si="4"/>
        <v>0</v>
      </c>
      <c r="H22" s="130">
        <f t="shared" si="4"/>
        <v>0</v>
      </c>
      <c r="I22" s="130">
        <f t="shared" si="4"/>
        <v>-2575</v>
      </c>
      <c r="J22" s="130">
        <f t="shared" si="4"/>
        <v>0</v>
      </c>
      <c r="K22" s="130">
        <f t="shared" si="4"/>
        <v>0</v>
      </c>
      <c r="L22" s="130">
        <f t="shared" si="4"/>
        <v>-3013</v>
      </c>
      <c r="M22" s="130">
        <f t="shared" si="1"/>
        <v>4538</v>
      </c>
    </row>
    <row r="23" spans="1:13" ht="15" customHeight="1">
      <c r="A23" s="122" t="s">
        <v>250</v>
      </c>
      <c r="B23" s="123" t="s">
        <v>242</v>
      </c>
      <c r="C23" s="130">
        <v>2000</v>
      </c>
      <c r="D23" s="130">
        <v>4100</v>
      </c>
      <c r="E23" s="130">
        <v>2000</v>
      </c>
      <c r="F23" s="130"/>
      <c r="G23" s="130"/>
      <c r="H23" s="130"/>
      <c r="I23" s="130">
        <v>-2575</v>
      </c>
      <c r="J23" s="130"/>
      <c r="K23" s="130"/>
      <c r="L23" s="130">
        <v>-2000</v>
      </c>
      <c r="M23" s="130">
        <f t="shared" si="1"/>
        <v>3525</v>
      </c>
    </row>
    <row r="24" spans="1:13" ht="15" customHeight="1">
      <c r="A24" s="122" t="s">
        <v>251</v>
      </c>
      <c r="B24" s="123" t="s">
        <v>243</v>
      </c>
      <c r="C24" s="130">
        <v>1013</v>
      </c>
      <c r="D24" s="130"/>
      <c r="E24" s="130">
        <v>1013</v>
      </c>
      <c r="F24" s="130"/>
      <c r="G24" s="130"/>
      <c r="H24" s="130"/>
      <c r="I24" s="130"/>
      <c r="J24" s="130"/>
      <c r="K24" s="130"/>
      <c r="L24" s="130">
        <v>-1013</v>
      </c>
      <c r="M24" s="130">
        <f t="shared" si="1"/>
        <v>1013</v>
      </c>
    </row>
    <row r="25" spans="1:13" ht="15" customHeight="1">
      <c r="A25" s="121" t="s">
        <v>218</v>
      </c>
      <c r="B25" s="129" t="s">
        <v>252</v>
      </c>
      <c r="C25" s="130">
        <f aca="true" t="shared" si="5" ref="C25:L25">C22+C19+C16+C13</f>
        <v>2579001</v>
      </c>
      <c r="D25" s="130">
        <f t="shared" si="5"/>
        <v>2561997</v>
      </c>
      <c r="E25" s="130">
        <f t="shared" si="5"/>
        <v>2579001</v>
      </c>
      <c r="F25" s="130">
        <f t="shared" si="5"/>
        <v>75991</v>
      </c>
      <c r="G25" s="130">
        <f t="shared" si="5"/>
        <v>0</v>
      </c>
      <c r="H25" s="130">
        <f t="shared" si="5"/>
        <v>0</v>
      </c>
      <c r="I25" s="130">
        <f t="shared" si="5"/>
        <v>-2652940</v>
      </c>
      <c r="J25" s="130">
        <f t="shared" si="5"/>
        <v>0</v>
      </c>
      <c r="K25" s="130">
        <f t="shared" si="5"/>
        <v>0</v>
      </c>
      <c r="L25" s="130">
        <f t="shared" si="5"/>
        <v>-2579001</v>
      </c>
      <c r="M25" s="130">
        <f t="shared" si="1"/>
        <v>2564049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2012-06-04T10:46:00Z</cp:lastPrinted>
  <dcterms:created xsi:type="dcterms:W3CDTF">2006-11-28T10:25:48Z</dcterms:created>
  <dcterms:modified xsi:type="dcterms:W3CDTF">2017-11-27T10:45:52Z</dcterms:modified>
  <cp:category/>
  <cp:version/>
  <cp:contentType/>
  <cp:contentStatus/>
</cp:coreProperties>
</file>